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940" windowHeight="115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C149" i="1" s="1"/>
  <c r="C150" i="1" s="1"/>
  <c r="I141" i="1"/>
  <c r="I140" i="1"/>
  <c r="J142" i="1"/>
  <c r="F141" i="1"/>
  <c r="E140" i="1"/>
  <c r="C135" i="1"/>
  <c r="C136" i="1" s="1"/>
  <c r="F130" i="1"/>
  <c r="I113" i="1"/>
  <c r="B114" i="1"/>
  <c r="C95" i="1"/>
  <c r="C96" i="1" s="1"/>
  <c r="E113" i="1" s="1"/>
  <c r="F90" i="1"/>
  <c r="F68" i="1"/>
  <c r="C56" i="1"/>
  <c r="F69" i="1" s="1"/>
  <c r="F51" i="1"/>
  <c r="I142" i="1" l="1"/>
  <c r="C106" i="1"/>
  <c r="C57" i="1"/>
  <c r="E67" i="1" s="1"/>
  <c r="C107" i="1" l="1"/>
  <c r="E101" i="1" s="1"/>
  <c r="F102" i="1" l="1"/>
  <c r="I114" i="1"/>
  <c r="I115" i="1" s="1"/>
  <c r="F114" i="1" s="1"/>
  <c r="J113" i="1" s="1"/>
  <c r="J115" i="1" s="1"/>
  <c r="C108" i="1"/>
  <c r="F115" i="1" s="1"/>
</calcChain>
</file>

<file path=xl/sharedStrings.xml><?xml version="1.0" encoding="utf-8"?>
<sst xmlns="http://schemas.openxmlformats.org/spreadsheetml/2006/main" count="124" uniqueCount="59">
  <si>
    <t>Desarrollo</t>
  </si>
  <si>
    <t xml:space="preserve">Registro </t>
  </si>
  <si>
    <t>Al momento de la inversión</t>
  </si>
  <si>
    <t xml:space="preserve"> --- 1----</t>
  </si>
  <si>
    <t>Depósito a plazo - 90 CLP</t>
  </si>
  <si>
    <t xml:space="preserve">     Banco</t>
  </si>
  <si>
    <t>Debe</t>
  </si>
  <si>
    <t>Haber</t>
  </si>
  <si>
    <t>Inversión del DP</t>
  </si>
  <si>
    <t>Cierre contable</t>
  </si>
  <si>
    <t>confección de EE.FF.</t>
  </si>
  <si>
    <t>Registro 1</t>
  </si>
  <si>
    <t>Registro 2</t>
  </si>
  <si>
    <t>Por la inversión en DP</t>
  </si>
  <si>
    <t>capital</t>
  </si>
  <si>
    <t>periodo</t>
  </si>
  <si>
    <t>días</t>
  </si>
  <si>
    <t>interés</t>
  </si>
  <si>
    <t>por periodo de 30 días</t>
  </si>
  <si>
    <t>Interés a ganar</t>
  </si>
  <si>
    <t>Depósito a cobrar</t>
  </si>
  <si>
    <t>Rescate DP</t>
  </si>
  <si>
    <t xml:space="preserve"> --- 2 ---</t>
  </si>
  <si>
    <t>Banco</t>
  </si>
  <si>
    <t xml:space="preserve">     Depósito a plazo - 90 CLP</t>
  </si>
  <si>
    <t xml:space="preserve">     Interés ganado DP</t>
  </si>
  <si>
    <t>Por el rescate del DP</t>
  </si>
  <si>
    <t>Caso 1: Rescate antes de un cierre contable</t>
  </si>
  <si>
    <t>Caso 2: Rescate después de un cierre contable</t>
  </si>
  <si>
    <t>Rescate</t>
  </si>
  <si>
    <t>Ajuste al depósito a plazo</t>
  </si>
  <si>
    <t>Plazo DP = 91 días</t>
  </si>
  <si>
    <t>Plazo devengado del DP = 60 días</t>
  </si>
  <si>
    <t xml:space="preserve">por el interés devengado hasta </t>
  </si>
  <si>
    <t>la fecha de cierre</t>
  </si>
  <si>
    <t xml:space="preserve"> ---- 2 ---</t>
  </si>
  <si>
    <t>Por el devengo del interés</t>
  </si>
  <si>
    <t>ganado DP por los 60 días</t>
  </si>
  <si>
    <t>Total interés a ganar</t>
  </si>
  <si>
    <t>Interés devenga a cierre</t>
  </si>
  <si>
    <t>interés por devengar</t>
  </si>
  <si>
    <t>Registro 3</t>
  </si>
  <si>
    <t>Al momento del rescate:</t>
  </si>
  <si>
    <t>al momento de cierre contable:</t>
  </si>
  <si>
    <t xml:space="preserve"> ---- 3 ----</t>
  </si>
  <si>
    <t>Depósito a Plazo 60 CLP</t>
  </si>
  <si>
    <t>Reg. 1</t>
  </si>
  <si>
    <t>Reg. 2</t>
  </si>
  <si>
    <t>Rescate DP más reconocimiento</t>
  </si>
  <si>
    <t>interés por periodo de 31 días</t>
  </si>
  <si>
    <t>Caso 3: Inversión DP a 91 días con renovación automatica, antes de un cierre contable</t>
  </si>
  <si>
    <t>Renovación automática</t>
  </si>
  <si>
    <t>Si</t>
  </si>
  <si>
    <t>Interés ofrecido por nuevo periodo=0,4% (30 días)</t>
  </si>
  <si>
    <t>Depósito a renovar</t>
  </si>
  <si>
    <t>Reg. 3</t>
  </si>
  <si>
    <t xml:space="preserve">Por el reconocimiento del interés </t>
  </si>
  <si>
    <t>ganado por el DP 90 CLP al momento</t>
  </si>
  <si>
    <t>de su renovación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</si>
</sst>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41" fontId="2" fillId="0" borderId="0" xfId="1" applyFont="1"/>
    <xf numFmtId="41" fontId="0" fillId="0" borderId="0" xfId="1" applyFont="1"/>
    <xf numFmtId="41" fontId="0" fillId="0" borderId="1" xfId="1" applyFont="1" applyBorder="1"/>
    <xf numFmtId="41" fontId="0" fillId="0" borderId="2" xfId="1" applyFont="1" applyBorder="1"/>
    <xf numFmtId="41" fontId="0" fillId="0" borderId="3" xfId="1" applyFont="1" applyBorder="1"/>
    <xf numFmtId="164" fontId="0" fillId="0" borderId="0" xfId="1" applyNumberFormat="1" applyFont="1"/>
    <xf numFmtId="41" fontId="0" fillId="0" borderId="0" xfId="1" applyFont="1" applyBorder="1"/>
    <xf numFmtId="41" fontId="0" fillId="2" borderId="0" xfId="1" applyFont="1" applyFill="1" applyAlignment="1">
      <alignment horizontal="center"/>
    </xf>
    <xf numFmtId="41" fontId="0" fillId="3" borderId="0" xfId="1" applyFont="1" applyFill="1" applyAlignment="1">
      <alignment horizontal="center"/>
    </xf>
    <xf numFmtId="41" fontId="0" fillId="0" borderId="4" xfId="1" applyFont="1" applyBorder="1"/>
    <xf numFmtId="41" fontId="0" fillId="0" borderId="1" xfId="1" applyFont="1" applyBorder="1" applyAlignment="1">
      <alignment horizontal="center"/>
    </xf>
    <xf numFmtId="41" fontId="0" fillId="0" borderId="0" xfId="1" applyFont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208359</xdr:colOff>
      <xdr:row>1</xdr:row>
      <xdr:rowOff>0</xdr:rowOff>
    </xdr:from>
    <xdr:to>
      <xdr:col>11</xdr:col>
      <xdr:colOff>618000</xdr:colOff>
      <xdr:row>7</xdr:row>
      <xdr:rowOff>156338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359" y="190500"/>
          <a:ext cx="9000000" cy="1299338"/>
        </a:xfrm>
        <a:prstGeom prst="rect">
          <a:avLst/>
        </a:prstGeom>
      </xdr:spPr>
    </xdr:pic>
    <xdr:clientData/>
  </xdr:twoCellAnchor>
  <xdr:twoCellAnchor editAs="oneCell">
    <xdr:from>
      <xdr:col>0</xdr:col>
      <xdr:colOff>208359</xdr:colOff>
      <xdr:row>10</xdr:row>
      <xdr:rowOff>0</xdr:rowOff>
    </xdr:from>
    <xdr:to>
      <xdr:col>11</xdr:col>
      <xdr:colOff>618000</xdr:colOff>
      <xdr:row>24</xdr:row>
      <xdr:rowOff>117218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359" y="1905000"/>
          <a:ext cx="9000000" cy="2784218"/>
        </a:xfrm>
        <a:prstGeom prst="rect">
          <a:avLst/>
        </a:prstGeom>
      </xdr:spPr>
    </xdr:pic>
    <xdr:clientData/>
  </xdr:twoCellAnchor>
  <xdr:twoCellAnchor editAs="oneCell">
    <xdr:from>
      <xdr:col>0</xdr:col>
      <xdr:colOff>208359</xdr:colOff>
      <xdr:row>26</xdr:row>
      <xdr:rowOff>0</xdr:rowOff>
    </xdr:from>
    <xdr:to>
      <xdr:col>11</xdr:col>
      <xdr:colOff>618000</xdr:colOff>
      <xdr:row>39</xdr:row>
      <xdr:rowOff>188016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359" y="4953000"/>
          <a:ext cx="9000000" cy="2664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3:L151"/>
  <sheetViews>
    <sheetView showGridLines="0" tabSelected="1" zoomScale="175" zoomScaleNormal="175" workbookViewId="0">
      <selection activeCell="C83" sqref="C83"/>
    </sheetView>
  </sheetViews>
  <sheetFormatPr baseColWidth="10" defaultRowHeight="15" x14ac:dyDescent="0.25"/>
  <cols>
    <col min="1" max="1" width="3.140625" style="2" customWidth="1"/>
    <col min="2" max="2" width="22.85546875" style="2" customWidth="1"/>
    <col min="3" max="16384" width="11.42578125" style="2"/>
  </cols>
  <sheetData>
    <row r="43" spans="2:2" x14ac:dyDescent="0.25">
      <c r="B43" s="1" t="s">
        <v>0</v>
      </c>
    </row>
    <row r="45" spans="2:2" x14ac:dyDescent="0.25">
      <c r="B45" s="2" t="s">
        <v>1</v>
      </c>
    </row>
    <row r="47" spans="2:2" x14ac:dyDescent="0.25">
      <c r="B47" s="2" t="s">
        <v>2</v>
      </c>
    </row>
    <row r="49" spans="2:9" x14ac:dyDescent="0.25">
      <c r="B49" s="2" t="s">
        <v>3</v>
      </c>
      <c r="E49" s="3" t="s">
        <v>6</v>
      </c>
      <c r="F49" s="3" t="s">
        <v>7</v>
      </c>
    </row>
    <row r="50" spans="2:9" x14ac:dyDescent="0.25">
      <c r="B50" s="2" t="s">
        <v>4</v>
      </c>
      <c r="E50" s="2">
        <v>10000000</v>
      </c>
    </row>
    <row r="51" spans="2:9" x14ac:dyDescent="0.25">
      <c r="B51" s="2" t="s">
        <v>5</v>
      </c>
      <c r="F51" s="2">
        <f>+E50</f>
        <v>10000000</v>
      </c>
    </row>
    <row r="52" spans="2:9" x14ac:dyDescent="0.25">
      <c r="B52" s="2" t="s">
        <v>13</v>
      </c>
    </row>
    <row r="53" spans="2:9" x14ac:dyDescent="0.25">
      <c r="B53" s="2" t="s">
        <v>14</v>
      </c>
      <c r="C53" s="2">
        <v>10000000</v>
      </c>
    </row>
    <row r="54" spans="2:9" x14ac:dyDescent="0.25">
      <c r="B54" s="2" t="s">
        <v>15</v>
      </c>
      <c r="C54" s="2">
        <v>91</v>
      </c>
      <c r="D54" s="2" t="s">
        <v>16</v>
      </c>
    </row>
    <row r="55" spans="2:9" x14ac:dyDescent="0.25">
      <c r="B55" s="2" t="s">
        <v>17</v>
      </c>
      <c r="C55" s="6">
        <v>3.4499999999999999E-3</v>
      </c>
      <c r="D55" s="2" t="s">
        <v>18</v>
      </c>
    </row>
    <row r="56" spans="2:9" x14ac:dyDescent="0.25">
      <c r="B56" s="2" t="s">
        <v>19</v>
      </c>
      <c r="C56" s="2">
        <f>+C53*(C55/30)*C54</f>
        <v>104650</v>
      </c>
    </row>
    <row r="57" spans="2:9" x14ac:dyDescent="0.25">
      <c r="B57" s="2" t="s">
        <v>20</v>
      </c>
      <c r="C57" s="2">
        <f>+C53+C56</f>
        <v>10104650</v>
      </c>
    </row>
    <row r="59" spans="2:9" x14ac:dyDescent="0.25">
      <c r="B59" s="1" t="s">
        <v>27</v>
      </c>
    </row>
    <row r="60" spans="2:9" x14ac:dyDescent="0.25">
      <c r="H60" s="4"/>
    </row>
    <row r="61" spans="2:9" x14ac:dyDescent="0.25">
      <c r="B61" s="3" t="s">
        <v>11</v>
      </c>
      <c r="C61" s="3"/>
      <c r="D61" s="3"/>
      <c r="E61" s="3" t="s">
        <v>12</v>
      </c>
      <c r="F61" s="3"/>
      <c r="G61" s="3"/>
      <c r="H61" s="5"/>
      <c r="I61" s="3" t="s">
        <v>9</v>
      </c>
    </row>
    <row r="62" spans="2:9" x14ac:dyDescent="0.25">
      <c r="H62" s="4"/>
      <c r="I62" s="2" t="s">
        <v>10</v>
      </c>
    </row>
    <row r="63" spans="2:9" x14ac:dyDescent="0.25">
      <c r="B63" s="2" t="s">
        <v>8</v>
      </c>
      <c r="E63" s="2" t="s">
        <v>21</v>
      </c>
      <c r="H63" s="4"/>
    </row>
    <row r="66" spans="2:12" x14ac:dyDescent="0.25">
      <c r="B66" s="2" t="s">
        <v>22</v>
      </c>
      <c r="E66" s="3" t="s">
        <v>6</v>
      </c>
      <c r="F66" s="3" t="s">
        <v>7</v>
      </c>
    </row>
    <row r="67" spans="2:12" x14ac:dyDescent="0.25">
      <c r="B67" s="2" t="s">
        <v>23</v>
      </c>
      <c r="E67" s="2">
        <f>+C57</f>
        <v>10104650</v>
      </c>
    </row>
    <row r="68" spans="2:12" x14ac:dyDescent="0.25">
      <c r="B68" s="2" t="s">
        <v>24</v>
      </c>
      <c r="F68" s="2">
        <f>+E50</f>
        <v>10000000</v>
      </c>
    </row>
    <row r="69" spans="2:12" x14ac:dyDescent="0.25">
      <c r="B69" s="2" t="s">
        <v>25</v>
      </c>
      <c r="F69" s="2">
        <f>+C56</f>
        <v>104650</v>
      </c>
    </row>
    <row r="70" spans="2:12" x14ac:dyDescent="0.25">
      <c r="B70" s="2" t="s">
        <v>26</v>
      </c>
    </row>
    <row r="73" spans="2:12" x14ac:dyDescent="0.25">
      <c r="B73" s="1" t="s">
        <v>28</v>
      </c>
    </row>
    <row r="74" spans="2:12" x14ac:dyDescent="0.25">
      <c r="B74" s="1"/>
    </row>
    <row r="75" spans="2:12" x14ac:dyDescent="0.25">
      <c r="B75" s="8" t="s">
        <v>31</v>
      </c>
      <c r="C75" s="8"/>
      <c r="D75" s="8"/>
      <c r="E75" s="8"/>
      <c r="F75" s="8"/>
      <c r="G75" s="8"/>
      <c r="H75" s="8"/>
      <c r="I75" s="8"/>
      <c r="J75" s="8"/>
    </row>
    <row r="76" spans="2:12" x14ac:dyDescent="0.25">
      <c r="B76" s="9" t="s">
        <v>32</v>
      </c>
      <c r="C76" s="9"/>
      <c r="D76" s="9"/>
      <c r="E76" s="9"/>
      <c r="F76" s="9"/>
    </row>
    <row r="77" spans="2:12" x14ac:dyDescent="0.25">
      <c r="B77" s="3" t="s">
        <v>11</v>
      </c>
      <c r="C77" s="3"/>
      <c r="D77" s="3"/>
      <c r="E77" s="3"/>
      <c r="F77" s="5"/>
      <c r="G77" s="3" t="s">
        <v>9</v>
      </c>
      <c r="H77" s="3"/>
      <c r="I77" s="3"/>
      <c r="J77" s="3"/>
      <c r="K77" s="3" t="s">
        <v>41</v>
      </c>
      <c r="L77" s="3"/>
    </row>
    <row r="78" spans="2:12" x14ac:dyDescent="0.25">
      <c r="F78" s="4"/>
      <c r="G78" s="2" t="s">
        <v>10</v>
      </c>
    </row>
    <row r="79" spans="2:12" x14ac:dyDescent="0.25">
      <c r="B79" s="2" t="s">
        <v>8</v>
      </c>
      <c r="F79" s="4"/>
      <c r="K79" s="2" t="s">
        <v>29</v>
      </c>
    </row>
    <row r="80" spans="2:12" x14ac:dyDescent="0.25">
      <c r="F80" s="7"/>
      <c r="G80" s="2" t="s">
        <v>30</v>
      </c>
    </row>
    <row r="81" spans="2:7" x14ac:dyDescent="0.25">
      <c r="G81" s="2" t="s">
        <v>33</v>
      </c>
    </row>
    <row r="82" spans="2:7" x14ac:dyDescent="0.25">
      <c r="G82" s="2" t="s">
        <v>34</v>
      </c>
    </row>
    <row r="83" spans="2:7" x14ac:dyDescent="0.25">
      <c r="G83" s="2" t="s">
        <v>12</v>
      </c>
    </row>
    <row r="86" spans="2:7" x14ac:dyDescent="0.25">
      <c r="B86" s="2" t="s">
        <v>2</v>
      </c>
    </row>
    <row r="88" spans="2:7" x14ac:dyDescent="0.25">
      <c r="B88" s="2" t="s">
        <v>3</v>
      </c>
      <c r="E88" s="3" t="s">
        <v>6</v>
      </c>
      <c r="F88" s="3" t="s">
        <v>7</v>
      </c>
    </row>
    <row r="89" spans="2:7" x14ac:dyDescent="0.25">
      <c r="B89" s="2" t="s">
        <v>4</v>
      </c>
      <c r="E89" s="2">
        <v>10000000</v>
      </c>
    </row>
    <row r="90" spans="2:7" x14ac:dyDescent="0.25">
      <c r="B90" s="2" t="s">
        <v>5</v>
      </c>
      <c r="F90" s="2">
        <f>+E89</f>
        <v>10000000</v>
      </c>
    </row>
    <row r="91" spans="2:7" x14ac:dyDescent="0.25">
      <c r="B91" s="2" t="s">
        <v>13</v>
      </c>
    </row>
    <row r="92" spans="2:7" x14ac:dyDescent="0.25">
      <c r="B92" s="2" t="s">
        <v>14</v>
      </c>
      <c r="C92" s="2">
        <v>10000000</v>
      </c>
    </row>
    <row r="93" spans="2:7" x14ac:dyDescent="0.25">
      <c r="B93" s="2" t="s">
        <v>15</v>
      </c>
      <c r="C93" s="2">
        <v>91</v>
      </c>
      <c r="D93" s="2" t="s">
        <v>16</v>
      </c>
    </row>
    <row r="94" spans="2:7" x14ac:dyDescent="0.25">
      <c r="B94" s="2" t="s">
        <v>17</v>
      </c>
      <c r="C94" s="6">
        <v>3.4499999999999999E-3</v>
      </c>
      <c r="D94" s="2" t="s">
        <v>18</v>
      </c>
    </row>
    <row r="95" spans="2:7" x14ac:dyDescent="0.25">
      <c r="B95" s="2" t="s">
        <v>19</v>
      </c>
      <c r="C95" s="2">
        <f>+C92*(C94/30)*C93</f>
        <v>104650</v>
      </c>
    </row>
    <row r="96" spans="2:7" x14ac:dyDescent="0.25">
      <c r="B96" s="2" t="s">
        <v>20</v>
      </c>
      <c r="C96" s="2">
        <f>+C92+C95</f>
        <v>10104650</v>
      </c>
    </row>
    <row r="98" spans="2:10" x14ac:dyDescent="0.25">
      <c r="B98" s="2" t="s">
        <v>43</v>
      </c>
    </row>
    <row r="100" spans="2:10" x14ac:dyDescent="0.25">
      <c r="B100" s="2" t="s">
        <v>35</v>
      </c>
      <c r="E100" s="3" t="s">
        <v>6</v>
      </c>
      <c r="F100" s="3" t="s">
        <v>7</v>
      </c>
    </row>
    <row r="101" spans="2:10" x14ac:dyDescent="0.25">
      <c r="B101" s="2" t="s">
        <v>4</v>
      </c>
      <c r="E101" s="2">
        <f>+C107</f>
        <v>69000</v>
      </c>
    </row>
    <row r="102" spans="2:10" x14ac:dyDescent="0.25">
      <c r="B102" s="2" t="s">
        <v>25</v>
      </c>
      <c r="F102" s="2">
        <f>+E101</f>
        <v>69000</v>
      </c>
    </row>
    <row r="103" spans="2:10" x14ac:dyDescent="0.25">
      <c r="B103" s="2" t="s">
        <v>36</v>
      </c>
    </row>
    <row r="104" spans="2:10" x14ac:dyDescent="0.25">
      <c r="B104" s="2" t="s">
        <v>37</v>
      </c>
    </row>
    <row r="106" spans="2:10" x14ac:dyDescent="0.25">
      <c r="B106" s="2" t="s">
        <v>38</v>
      </c>
      <c r="C106" s="2">
        <f>+C95</f>
        <v>104650</v>
      </c>
    </row>
    <row r="107" spans="2:10" x14ac:dyDescent="0.25">
      <c r="B107" s="2" t="s">
        <v>39</v>
      </c>
      <c r="C107" s="2">
        <f>+C106/91*60</f>
        <v>69000</v>
      </c>
    </row>
    <row r="108" spans="2:10" x14ac:dyDescent="0.25">
      <c r="B108" s="2" t="s">
        <v>40</v>
      </c>
      <c r="C108" s="2">
        <f>+C106-C107</f>
        <v>35650</v>
      </c>
    </row>
    <row r="110" spans="2:10" x14ac:dyDescent="0.25">
      <c r="B110" s="2" t="s">
        <v>42</v>
      </c>
    </row>
    <row r="112" spans="2:10" x14ac:dyDescent="0.25">
      <c r="B112" s="2" t="s">
        <v>44</v>
      </c>
      <c r="E112" s="3" t="s">
        <v>6</v>
      </c>
      <c r="F112" s="3" t="s">
        <v>7</v>
      </c>
      <c r="I112" s="11" t="s">
        <v>45</v>
      </c>
      <c r="J112" s="11"/>
    </row>
    <row r="113" spans="2:11" x14ac:dyDescent="0.25">
      <c r="B113" s="2" t="s">
        <v>23</v>
      </c>
      <c r="E113" s="2">
        <f>+C96</f>
        <v>10104650</v>
      </c>
      <c r="H113" s="12" t="s">
        <v>46</v>
      </c>
      <c r="I113" s="10">
        <f>+E89</f>
        <v>10000000</v>
      </c>
      <c r="J113" s="2">
        <f>+F114</f>
        <v>10069000</v>
      </c>
      <c r="K113" s="2" t="s">
        <v>55</v>
      </c>
    </row>
    <row r="114" spans="2:11" x14ac:dyDescent="0.25">
      <c r="B114" s="2" t="str">
        <f>+B68</f>
        <v xml:space="preserve">     Depósito a plazo - 90 CLP</v>
      </c>
      <c r="F114" s="2">
        <f>+I115</f>
        <v>10069000</v>
      </c>
      <c r="H114" s="12" t="s">
        <v>47</v>
      </c>
      <c r="I114" s="5">
        <f>+E101</f>
        <v>69000</v>
      </c>
      <c r="J114" s="3"/>
    </row>
    <row r="115" spans="2:11" x14ac:dyDescent="0.25">
      <c r="B115" s="2" t="s">
        <v>25</v>
      </c>
      <c r="F115" s="2">
        <f>+C108</f>
        <v>35650</v>
      </c>
      <c r="I115" s="4">
        <f>+I113+I114</f>
        <v>10069000</v>
      </c>
      <c r="J115" s="2">
        <f>+J113</f>
        <v>10069000</v>
      </c>
    </row>
    <row r="116" spans="2:11" x14ac:dyDescent="0.25">
      <c r="B116" s="2" t="s">
        <v>48</v>
      </c>
      <c r="I116" s="4"/>
    </row>
    <row r="117" spans="2:11" x14ac:dyDescent="0.25">
      <c r="B117" s="2" t="s">
        <v>49</v>
      </c>
    </row>
    <row r="119" spans="2:11" x14ac:dyDescent="0.25">
      <c r="B119" s="1" t="s">
        <v>50</v>
      </c>
    </row>
    <row r="121" spans="2:11" x14ac:dyDescent="0.25">
      <c r="H121" s="4"/>
    </row>
    <row r="122" spans="2:11" x14ac:dyDescent="0.25">
      <c r="B122" s="3" t="s">
        <v>11</v>
      </c>
      <c r="C122" s="3"/>
      <c r="D122" s="3"/>
      <c r="E122" s="3" t="s">
        <v>12</v>
      </c>
      <c r="F122" s="3"/>
      <c r="G122" s="3"/>
      <c r="H122" s="5"/>
      <c r="I122" s="3" t="s">
        <v>9</v>
      </c>
    </row>
    <row r="123" spans="2:11" x14ac:dyDescent="0.25">
      <c r="H123" s="4"/>
      <c r="I123" s="2" t="s">
        <v>10</v>
      </c>
    </row>
    <row r="124" spans="2:11" x14ac:dyDescent="0.25">
      <c r="B124" s="2" t="s">
        <v>8</v>
      </c>
      <c r="E124" s="2" t="s">
        <v>51</v>
      </c>
      <c r="H124" s="4"/>
    </row>
    <row r="125" spans="2:11" x14ac:dyDescent="0.25">
      <c r="E125" s="2" t="s">
        <v>53</v>
      </c>
    </row>
    <row r="126" spans="2:11" x14ac:dyDescent="0.25">
      <c r="B126" s="2" t="s">
        <v>2</v>
      </c>
    </row>
    <row r="128" spans="2:11" x14ac:dyDescent="0.25">
      <c r="B128" s="2" t="s">
        <v>3</v>
      </c>
      <c r="E128" s="3" t="s">
        <v>6</v>
      </c>
      <c r="F128" s="3" t="s">
        <v>7</v>
      </c>
    </row>
    <row r="129" spans="2:10" x14ac:dyDescent="0.25">
      <c r="B129" s="2" t="s">
        <v>4</v>
      </c>
      <c r="E129" s="2">
        <v>10000000</v>
      </c>
    </row>
    <row r="130" spans="2:10" x14ac:dyDescent="0.25">
      <c r="B130" s="2" t="s">
        <v>5</v>
      </c>
      <c r="F130" s="2">
        <f>+E129</f>
        <v>10000000</v>
      </c>
    </row>
    <row r="131" spans="2:10" x14ac:dyDescent="0.25">
      <c r="B131" s="2" t="s">
        <v>13</v>
      </c>
    </row>
    <row r="132" spans="2:10" x14ac:dyDescent="0.25">
      <c r="B132" s="2" t="s">
        <v>14</v>
      </c>
      <c r="C132" s="2">
        <v>10000000</v>
      </c>
    </row>
    <row r="133" spans="2:10" x14ac:dyDescent="0.25">
      <c r="B133" s="2" t="s">
        <v>15</v>
      </c>
      <c r="C133" s="2">
        <v>91</v>
      </c>
      <c r="D133" s="2" t="s">
        <v>16</v>
      </c>
    </row>
    <row r="134" spans="2:10" x14ac:dyDescent="0.25">
      <c r="B134" s="2" t="s">
        <v>17</v>
      </c>
      <c r="C134" s="6">
        <v>3.4499999999999999E-3</v>
      </c>
      <c r="D134" s="2" t="s">
        <v>18</v>
      </c>
    </row>
    <row r="135" spans="2:10" x14ac:dyDescent="0.25">
      <c r="B135" s="2" t="s">
        <v>19</v>
      </c>
      <c r="C135" s="2">
        <f>+C132*(C134/30)*C133</f>
        <v>104650</v>
      </c>
    </row>
    <row r="136" spans="2:10" x14ac:dyDescent="0.25">
      <c r="B136" s="2" t="s">
        <v>54</v>
      </c>
      <c r="C136" s="2">
        <f>+C132+C135</f>
        <v>10104650</v>
      </c>
    </row>
    <row r="137" spans="2:10" x14ac:dyDescent="0.25">
      <c r="B137" s="2" t="s">
        <v>51</v>
      </c>
      <c r="C137" s="12" t="s">
        <v>52</v>
      </c>
    </row>
    <row r="139" spans="2:10" x14ac:dyDescent="0.25">
      <c r="B139" s="2" t="s">
        <v>22</v>
      </c>
      <c r="E139" s="3" t="s">
        <v>6</v>
      </c>
      <c r="F139" s="3" t="s">
        <v>7</v>
      </c>
      <c r="I139" s="11" t="s">
        <v>45</v>
      </c>
      <c r="J139" s="11"/>
    </row>
    <row r="140" spans="2:10" x14ac:dyDescent="0.25">
      <c r="B140" s="2" t="s">
        <v>4</v>
      </c>
      <c r="E140" s="2">
        <f>+C135</f>
        <v>104650</v>
      </c>
      <c r="H140" s="12" t="s">
        <v>46</v>
      </c>
      <c r="I140" s="10">
        <f>+E129</f>
        <v>10000000</v>
      </c>
    </row>
    <row r="141" spans="2:10" x14ac:dyDescent="0.25">
      <c r="B141" s="2" t="s">
        <v>25</v>
      </c>
      <c r="F141" s="2">
        <f>+E140</f>
        <v>104650</v>
      </c>
      <c r="H141" s="12" t="s">
        <v>47</v>
      </c>
      <c r="I141" s="5">
        <f>+E140</f>
        <v>104650</v>
      </c>
      <c r="J141" s="3"/>
    </row>
    <row r="142" spans="2:10" x14ac:dyDescent="0.25">
      <c r="B142" s="2" t="s">
        <v>56</v>
      </c>
      <c r="I142" s="4">
        <f>+I140+I141</f>
        <v>10104650</v>
      </c>
      <c r="J142" s="2">
        <f>+J140</f>
        <v>0</v>
      </c>
    </row>
    <row r="143" spans="2:10" x14ac:dyDescent="0.25">
      <c r="B143" s="2" t="s">
        <v>57</v>
      </c>
      <c r="I143" s="4"/>
    </row>
    <row r="144" spans="2:10" x14ac:dyDescent="0.25">
      <c r="B144" s="2" t="s">
        <v>58</v>
      </c>
    </row>
    <row r="146" spans="2:4" x14ac:dyDescent="0.25">
      <c r="B146" s="2" t="s">
        <v>14</v>
      </c>
      <c r="C146" s="2">
        <f>+I142</f>
        <v>10104650</v>
      </c>
    </row>
    <row r="147" spans="2:4" x14ac:dyDescent="0.25">
      <c r="B147" s="2" t="s">
        <v>15</v>
      </c>
      <c r="C147" s="2">
        <v>91</v>
      </c>
      <c r="D147" s="2" t="s">
        <v>16</v>
      </c>
    </row>
    <row r="148" spans="2:4" x14ac:dyDescent="0.25">
      <c r="B148" s="2" t="s">
        <v>17</v>
      </c>
      <c r="C148" s="6">
        <v>4.0000000000000001E-3</v>
      </c>
      <c r="D148" s="2" t="s">
        <v>18</v>
      </c>
    </row>
    <row r="149" spans="2:4" x14ac:dyDescent="0.25">
      <c r="B149" s="2" t="s">
        <v>19</v>
      </c>
      <c r="C149" s="2">
        <f>+C146*(C148/30)*C147</f>
        <v>122603.08666666667</v>
      </c>
    </row>
    <row r="150" spans="2:4" x14ac:dyDescent="0.25">
      <c r="B150" s="2" t="s">
        <v>54</v>
      </c>
      <c r="C150" s="2">
        <f>+C146+C149</f>
        <v>10227253.086666666</v>
      </c>
    </row>
    <row r="151" spans="2:4" x14ac:dyDescent="0.25">
      <c r="B151" s="2" t="s">
        <v>51</v>
      </c>
      <c r="C151" s="12" t="s">
        <v>52</v>
      </c>
    </row>
  </sheetData>
  <mergeCells count="4">
    <mergeCell ref="B75:J75"/>
    <mergeCell ref="B76:F76"/>
    <mergeCell ref="I112:J112"/>
    <mergeCell ref="I139:J1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2023-04-05T19:23:23Z</dcterms:created>
  <dcterms:modified xsi:type="dcterms:W3CDTF">2023-04-05T20:41:14Z</dcterms:modified>
</cp:coreProperties>
</file>